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18" i="5" l="1"/>
  <c r="AQ18" i="5"/>
  <c r="AP18" i="5"/>
  <c r="AO18" i="5"/>
  <c r="AN18" i="5"/>
  <c r="AM18" i="5"/>
  <c r="AG18" i="5"/>
  <c r="AE18" i="5"/>
  <c r="I23" i="5" s="1"/>
  <c r="AD18" i="5"/>
  <c r="AC18" i="5"/>
  <c r="AB18" i="5"/>
  <c r="AA18" i="5"/>
  <c r="W18" i="5"/>
  <c r="U18" i="5"/>
  <c r="T18" i="5"/>
  <c r="S18" i="5"/>
  <c r="R18" i="5"/>
  <c r="Q18" i="5"/>
  <c r="K18" i="5"/>
  <c r="I18" i="5"/>
  <c r="H18" i="5"/>
  <c r="G18" i="5"/>
  <c r="G22" i="5" s="1"/>
  <c r="F18" i="5"/>
  <c r="F22" i="5" s="1"/>
  <c r="E18" i="5"/>
  <c r="J18" i="5" l="1"/>
  <c r="V18" i="5"/>
  <c r="K22" i="5"/>
  <c r="AR18" i="5"/>
  <c r="H22" i="5"/>
  <c r="E22" i="5"/>
  <c r="L22" i="5" s="1"/>
  <c r="G23" i="5"/>
  <c r="G24" i="5" s="1"/>
  <c r="E23" i="5"/>
  <c r="O23" i="5" s="1"/>
  <c r="K23" i="5"/>
  <c r="K24" i="5" s="1"/>
  <c r="F23" i="5"/>
  <c r="H23" i="5"/>
  <c r="H24" i="5" s="1"/>
  <c r="I22" i="5"/>
  <c r="O22" i="5" s="1"/>
  <c r="AF18" i="5"/>
  <c r="M22" i="5" l="1"/>
  <c r="N22" i="5"/>
  <c r="F24" i="5"/>
  <c r="N23" i="5"/>
  <c r="E24" i="5"/>
  <c r="M24" i="5" s="1"/>
  <c r="J23" i="5"/>
  <c r="M23" i="5"/>
  <c r="L23" i="5"/>
  <c r="I24" i="5"/>
  <c r="N24" i="5" l="1"/>
  <c r="L24" i="5"/>
  <c r="O24" i="5"/>
  <c r="J24" i="5"/>
</calcChain>
</file>

<file path=xl/sharedStrings.xml><?xml version="1.0" encoding="utf-8"?>
<sst xmlns="http://schemas.openxmlformats.org/spreadsheetml/2006/main" count="103" uniqueCount="45">
  <si>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</si>
  <si>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</si>
  <si>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</si>
  <si>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</si>
  <si>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</si>
  <si>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</si>
  <si>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</si>
  <si>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</si>
  <si>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</si>
  <si>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</si>
  <si>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</si>
  <si>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</si>
  <si>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</si>
  <si>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</si>
  <si>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</si>
  <si>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</si>
  <si>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</si>
  <si>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</si>
  <si>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</si>
  <si>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</si>
  <si>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</si>
  <si>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</si>
  <si>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</si>
  <si>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</si>
  <si>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EuVe = Eurajoen Veikot  (1932)</t>
  </si>
  <si>
    <t>KaKa = Kauhajoen Karhu  (1910)</t>
  </si>
  <si>
    <t>NJ = Nurmon Jymy  (1925)</t>
  </si>
  <si>
    <t>Jukka-Pekka Katajisto</t>
  </si>
  <si>
    <t>8.</t>
  </si>
  <si>
    <t>KoU  2</t>
  </si>
  <si>
    <t>3.</t>
  </si>
  <si>
    <t>6.</t>
  </si>
  <si>
    <t>7.</t>
  </si>
  <si>
    <t>9.</t>
  </si>
  <si>
    <t>KaKa</t>
  </si>
  <si>
    <t>NJ</t>
  </si>
  <si>
    <t>EuVe</t>
  </si>
  <si>
    <t>5.</t>
  </si>
  <si>
    <t>10.</t>
  </si>
  <si>
    <t>3.6.1986   Koskenkorva</t>
  </si>
  <si>
    <t>KoU = Koskenkorvan Urheilijat  (1945),  kasvattajaseura</t>
  </si>
  <si>
    <t>UPV</t>
  </si>
  <si>
    <t>UPV = Ulvilan Pesä-Veikot  (1957)</t>
  </si>
  <si>
    <t>PomPy</t>
  </si>
  <si>
    <t>PomPy = Pomarkun Pyry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</si>
</sst>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6" t="s">
        <v>27</v>
      </c>
      <c r="C1" s="2"/>
      <c r="D1" s="3"/>
      <c r="E1" s="4"/>
      <c r="F1" s="4" t="s">
        <v>39</v>
      </c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>
        <v>2007</v>
      </c>
      <c r="Y4" s="12" t="s">
        <v>28</v>
      </c>
      <c r="Z4" s="1" t="s">
        <v>29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7">
        <v>0.1666</v>
      </c>
      <c r="AG4" s="10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>
        <v>2008</v>
      </c>
      <c r="Y5" s="12" t="s">
        <v>30</v>
      </c>
      <c r="Z5" s="1" t="s">
        <v>29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67"/>
      <c r="AG5" s="10"/>
      <c r="AH5" s="7"/>
      <c r="AI5" s="7"/>
      <c r="AJ5" s="7"/>
      <c r="AK5" s="7"/>
      <c r="AL5" s="10"/>
      <c r="AM5" s="12">
        <v>1</v>
      </c>
      <c r="AN5" s="12">
        <v>0</v>
      </c>
      <c r="AO5" s="12">
        <v>1</v>
      </c>
      <c r="AP5" s="12">
        <v>0</v>
      </c>
      <c r="AQ5" s="12">
        <v>2</v>
      </c>
      <c r="AR5" s="64">
        <v>0.66659999999999997</v>
      </c>
      <c r="AS5" s="65">
        <v>3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8"/>
      <c r="W6" s="18"/>
      <c r="X6" s="12">
        <v>2009</v>
      </c>
      <c r="Y6" s="12" t="s">
        <v>31</v>
      </c>
      <c r="Z6" s="1" t="s">
        <v>29</v>
      </c>
      <c r="AA6" s="12">
        <v>10</v>
      </c>
      <c r="AB6" s="12">
        <v>0</v>
      </c>
      <c r="AC6" s="12">
        <v>4</v>
      </c>
      <c r="AD6" s="12">
        <v>3</v>
      </c>
      <c r="AE6" s="12">
        <v>18</v>
      </c>
      <c r="AF6" s="67">
        <v>0.439</v>
      </c>
      <c r="AG6" s="10">
        <v>41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8"/>
      <c r="W7" s="18"/>
      <c r="X7" s="12">
        <v>2010</v>
      </c>
      <c r="Y7" s="12" t="s">
        <v>32</v>
      </c>
      <c r="Z7" s="1" t="s">
        <v>29</v>
      </c>
      <c r="AA7" s="12">
        <v>14</v>
      </c>
      <c r="AB7" s="12">
        <v>1</v>
      </c>
      <c r="AC7" s="12">
        <v>6</v>
      </c>
      <c r="AD7" s="12">
        <v>5</v>
      </c>
      <c r="AE7" s="12">
        <v>36</v>
      </c>
      <c r="AF7" s="67">
        <v>0.50700000000000001</v>
      </c>
      <c r="AG7" s="10">
        <v>71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8"/>
      <c r="W8" s="18"/>
      <c r="X8" s="12">
        <v>2011</v>
      </c>
      <c r="Y8" s="12" t="s">
        <v>33</v>
      </c>
      <c r="Z8" s="1" t="s">
        <v>34</v>
      </c>
      <c r="AA8" s="12">
        <v>17</v>
      </c>
      <c r="AB8" s="12">
        <v>0</v>
      </c>
      <c r="AC8" s="12">
        <v>8</v>
      </c>
      <c r="AD8" s="12">
        <v>12</v>
      </c>
      <c r="AE8" s="12">
        <v>52</v>
      </c>
      <c r="AF8" s="67">
        <v>0.50980000000000003</v>
      </c>
      <c r="AG8" s="10">
        <v>102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2"/>
      <c r="C9" s="14"/>
      <c r="D9" s="1"/>
      <c r="E9" s="12"/>
      <c r="F9" s="12"/>
      <c r="G9" s="12"/>
      <c r="H9" s="13"/>
      <c r="I9" s="12"/>
      <c r="J9" s="31"/>
      <c r="K9" s="18"/>
      <c r="L9" s="39"/>
      <c r="M9" s="7"/>
      <c r="N9" s="7"/>
      <c r="O9" s="7"/>
      <c r="P9" s="10"/>
      <c r="Q9" s="12"/>
      <c r="R9" s="12"/>
      <c r="S9" s="13"/>
      <c r="T9" s="12"/>
      <c r="U9" s="12"/>
      <c r="V9" s="58"/>
      <c r="W9" s="18"/>
      <c r="X9" s="12">
        <v>2012</v>
      </c>
      <c r="Y9" s="12" t="s">
        <v>30</v>
      </c>
      <c r="Z9" s="1" t="s">
        <v>29</v>
      </c>
      <c r="AA9" s="12">
        <v>13</v>
      </c>
      <c r="AB9" s="12">
        <v>0</v>
      </c>
      <c r="AC9" s="12">
        <v>10</v>
      </c>
      <c r="AD9" s="12">
        <v>4</v>
      </c>
      <c r="AE9" s="12">
        <v>33</v>
      </c>
      <c r="AF9" s="67">
        <v>0.55000000000000004</v>
      </c>
      <c r="AG9" s="10">
        <v>60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0</v>
      </c>
      <c r="AP9" s="12">
        <v>0</v>
      </c>
      <c r="AQ9" s="12">
        <v>5</v>
      </c>
      <c r="AR9" s="64">
        <v>0.55549999999999999</v>
      </c>
      <c r="AS9" s="65">
        <v>9</v>
      </c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39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8"/>
      <c r="X10" s="12">
        <v>2013</v>
      </c>
      <c r="Y10" s="12" t="s">
        <v>28</v>
      </c>
      <c r="Z10" s="1" t="s">
        <v>29</v>
      </c>
      <c r="AA10" s="12">
        <v>18</v>
      </c>
      <c r="AB10" s="12">
        <v>1</v>
      </c>
      <c r="AC10" s="12">
        <v>9</v>
      </c>
      <c r="AD10" s="12">
        <v>9</v>
      </c>
      <c r="AE10" s="12">
        <v>54</v>
      </c>
      <c r="AF10" s="67">
        <v>0.50939999999999996</v>
      </c>
      <c r="AG10" s="10">
        <v>106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2"/>
      <c r="C11" s="14"/>
      <c r="D11" s="1"/>
      <c r="E11" s="12"/>
      <c r="F11" s="12"/>
      <c r="G11" s="12"/>
      <c r="H11" s="13"/>
      <c r="I11" s="12"/>
      <c r="J11" s="31"/>
      <c r="K11" s="18"/>
      <c r="L11" s="39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8"/>
      <c r="X11" s="12">
        <v>2014</v>
      </c>
      <c r="Y11" s="12" t="s">
        <v>31</v>
      </c>
      <c r="Z11" s="1" t="s">
        <v>35</v>
      </c>
      <c r="AA11" s="12">
        <v>19</v>
      </c>
      <c r="AB11" s="12">
        <v>2</v>
      </c>
      <c r="AC11" s="12">
        <v>17</v>
      </c>
      <c r="AD11" s="12">
        <v>24</v>
      </c>
      <c r="AE11" s="12">
        <v>100</v>
      </c>
      <c r="AF11" s="67">
        <v>0.67559999999999998</v>
      </c>
      <c r="AG11" s="10">
        <v>148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2"/>
      <c r="C12" s="14"/>
      <c r="D12" s="1"/>
      <c r="E12" s="12"/>
      <c r="F12" s="12"/>
      <c r="G12" s="12"/>
      <c r="H12" s="13"/>
      <c r="I12" s="12"/>
      <c r="J12" s="31"/>
      <c r="K12" s="18"/>
      <c r="L12" s="39"/>
      <c r="M12" s="7"/>
      <c r="N12" s="7"/>
      <c r="O12" s="7"/>
      <c r="P12" s="10"/>
      <c r="Q12" s="12"/>
      <c r="R12" s="12"/>
      <c r="S12" s="13"/>
      <c r="T12" s="12"/>
      <c r="U12" s="12"/>
      <c r="V12" s="58"/>
      <c r="W12" s="18"/>
      <c r="X12" s="12">
        <v>2015</v>
      </c>
      <c r="Y12" s="12" t="s">
        <v>31</v>
      </c>
      <c r="Z12" s="1" t="s">
        <v>35</v>
      </c>
      <c r="AA12" s="12">
        <v>8</v>
      </c>
      <c r="AB12" s="12">
        <v>0</v>
      </c>
      <c r="AC12" s="12">
        <v>2</v>
      </c>
      <c r="AD12" s="12">
        <v>7</v>
      </c>
      <c r="AE12" s="12">
        <v>25</v>
      </c>
      <c r="AF12" s="67">
        <v>0.58130000000000004</v>
      </c>
      <c r="AG12" s="10">
        <v>43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4"/>
      <c r="AS12" s="6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2"/>
      <c r="C13" s="14"/>
      <c r="D13" s="1"/>
      <c r="E13" s="12"/>
      <c r="F13" s="12"/>
      <c r="G13" s="12"/>
      <c r="H13" s="13"/>
      <c r="I13" s="12"/>
      <c r="J13" s="31"/>
      <c r="K13" s="18"/>
      <c r="L13" s="39"/>
      <c r="M13" s="7"/>
      <c r="N13" s="7"/>
      <c r="O13" s="7"/>
      <c r="P13" s="10"/>
      <c r="Q13" s="12"/>
      <c r="R13" s="12"/>
      <c r="S13" s="13"/>
      <c r="T13" s="12"/>
      <c r="U13" s="12"/>
      <c r="V13" s="58"/>
      <c r="W13" s="18"/>
      <c r="X13" s="12">
        <v>2016</v>
      </c>
      <c r="Y13" s="12" t="s">
        <v>28</v>
      </c>
      <c r="Z13" s="1" t="s">
        <v>36</v>
      </c>
      <c r="AA13" s="12">
        <v>16</v>
      </c>
      <c r="AB13" s="12">
        <v>3</v>
      </c>
      <c r="AC13" s="12">
        <v>25</v>
      </c>
      <c r="AD13" s="12">
        <v>12</v>
      </c>
      <c r="AE13" s="12">
        <v>72</v>
      </c>
      <c r="AF13" s="67">
        <v>0.59009999999999996</v>
      </c>
      <c r="AG13" s="10">
        <v>122</v>
      </c>
      <c r="AH13" s="7" t="s">
        <v>33</v>
      </c>
      <c r="AI13" s="7"/>
      <c r="AJ13" s="7" t="s">
        <v>33</v>
      </c>
      <c r="AK13" s="7"/>
      <c r="AL13" s="10"/>
      <c r="AM13" s="12"/>
      <c r="AN13" s="12"/>
      <c r="AO13" s="12"/>
      <c r="AP13" s="12"/>
      <c r="AQ13" s="12"/>
      <c r="AR13" s="64"/>
      <c r="AS13" s="6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12"/>
      <c r="C14" s="14"/>
      <c r="D14" s="1"/>
      <c r="E14" s="12"/>
      <c r="F14" s="12"/>
      <c r="G14" s="12"/>
      <c r="H14" s="13"/>
      <c r="I14" s="12"/>
      <c r="J14" s="31"/>
      <c r="K14" s="18"/>
      <c r="L14" s="39"/>
      <c r="M14" s="7"/>
      <c r="N14" s="7"/>
      <c r="O14" s="7"/>
      <c r="P14" s="10"/>
      <c r="Q14" s="12"/>
      <c r="R14" s="12"/>
      <c r="S14" s="13"/>
      <c r="T14" s="12"/>
      <c r="U14" s="12"/>
      <c r="V14" s="58"/>
      <c r="W14" s="18"/>
      <c r="X14" s="12">
        <v>2017</v>
      </c>
      <c r="Y14" s="12" t="s">
        <v>37</v>
      </c>
      <c r="Z14" s="1" t="s">
        <v>36</v>
      </c>
      <c r="AA14" s="12">
        <v>16</v>
      </c>
      <c r="AB14" s="12">
        <v>0</v>
      </c>
      <c r="AC14" s="12">
        <v>14</v>
      </c>
      <c r="AD14" s="12">
        <v>5</v>
      </c>
      <c r="AE14" s="12">
        <v>49</v>
      </c>
      <c r="AF14" s="67">
        <v>0.55049999999999999</v>
      </c>
      <c r="AG14" s="10">
        <v>89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4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12"/>
      <c r="C15" s="14"/>
      <c r="D15" s="1"/>
      <c r="E15" s="12"/>
      <c r="F15" s="12"/>
      <c r="G15" s="12"/>
      <c r="H15" s="13"/>
      <c r="I15" s="12"/>
      <c r="J15" s="31"/>
      <c r="K15" s="18"/>
      <c r="L15" s="39"/>
      <c r="M15" s="7"/>
      <c r="N15" s="7"/>
      <c r="O15" s="7"/>
      <c r="P15" s="10"/>
      <c r="Q15" s="12"/>
      <c r="R15" s="12"/>
      <c r="S15" s="13"/>
      <c r="T15" s="12"/>
      <c r="U15" s="12"/>
      <c r="V15" s="58"/>
      <c r="W15" s="18"/>
      <c r="X15" s="12">
        <v>2018</v>
      </c>
      <c r="Y15" s="12" t="s">
        <v>28</v>
      </c>
      <c r="Z15" s="1" t="s">
        <v>36</v>
      </c>
      <c r="AA15" s="12">
        <v>14</v>
      </c>
      <c r="AB15" s="12">
        <v>2</v>
      </c>
      <c r="AC15" s="12">
        <v>22</v>
      </c>
      <c r="AD15" s="12">
        <v>10</v>
      </c>
      <c r="AE15" s="12">
        <v>70</v>
      </c>
      <c r="AF15" s="67">
        <v>0.6542</v>
      </c>
      <c r="AG15" s="10">
        <v>9</v>
      </c>
      <c r="AH15" s="7"/>
      <c r="AI15" s="7"/>
      <c r="AJ15" s="7"/>
      <c r="AK15" s="7" t="s">
        <v>38</v>
      </c>
      <c r="AL15" s="10"/>
      <c r="AM15" s="1"/>
      <c r="AN15" s="1"/>
      <c r="AO15" s="1"/>
      <c r="AP15" s="1"/>
      <c r="AQ15" s="1"/>
      <c r="AR15" s="51"/>
      <c r="AS15" s="6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12">
        <v>2019</v>
      </c>
      <c r="C16" s="14" t="s">
        <v>31</v>
      </c>
      <c r="D16" s="1" t="s">
        <v>41</v>
      </c>
      <c r="E16" s="12">
        <v>17</v>
      </c>
      <c r="F16" s="12">
        <v>1</v>
      </c>
      <c r="G16" s="12">
        <v>18</v>
      </c>
      <c r="H16" s="13">
        <v>3</v>
      </c>
      <c r="I16" s="12">
        <v>34</v>
      </c>
      <c r="J16" s="31">
        <v>0.34339999999999998</v>
      </c>
      <c r="K16" s="18">
        <v>99</v>
      </c>
      <c r="L16" s="39"/>
      <c r="M16" s="7"/>
      <c r="N16" s="7"/>
      <c r="O16" s="7"/>
      <c r="P16" s="10"/>
      <c r="Q16" s="12">
        <v>3</v>
      </c>
      <c r="R16" s="12">
        <v>0</v>
      </c>
      <c r="S16" s="13">
        <v>0</v>
      </c>
      <c r="T16" s="12">
        <v>0</v>
      </c>
      <c r="U16" s="12">
        <v>4</v>
      </c>
      <c r="V16" s="58">
        <v>0.36359999999999998</v>
      </c>
      <c r="W16" s="18">
        <v>11</v>
      </c>
      <c r="X16" s="12"/>
      <c r="Y16" s="12"/>
      <c r="Z16" s="1"/>
      <c r="AA16" s="12"/>
      <c r="AB16" s="12"/>
      <c r="AC16" s="12"/>
      <c r="AD16" s="12"/>
      <c r="AE16" s="12"/>
      <c r="AF16" s="67"/>
      <c r="AG16" s="10"/>
      <c r="AH16" s="7"/>
      <c r="AI16" s="7"/>
      <c r="AJ16" s="7"/>
      <c r="AK16" s="7"/>
      <c r="AL16" s="10"/>
      <c r="AM16" s="1"/>
      <c r="AN16" s="1"/>
      <c r="AO16" s="1"/>
      <c r="AP16" s="1"/>
      <c r="AQ16" s="1"/>
      <c r="AR16" s="51"/>
      <c r="AS16" s="6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12"/>
      <c r="C17" s="14"/>
      <c r="D17" s="1"/>
      <c r="E17" s="12"/>
      <c r="F17" s="12"/>
      <c r="G17" s="12"/>
      <c r="H17" s="13"/>
      <c r="I17" s="12"/>
      <c r="J17" s="31"/>
      <c r="K17" s="18"/>
      <c r="L17" s="39"/>
      <c r="M17" s="7"/>
      <c r="N17" s="7"/>
      <c r="O17" s="7"/>
      <c r="P17" s="10"/>
      <c r="Q17" s="12"/>
      <c r="R17" s="12"/>
      <c r="S17" s="12"/>
      <c r="T17" s="12"/>
      <c r="U17" s="12"/>
      <c r="V17" s="67"/>
      <c r="W17" s="18"/>
      <c r="X17" s="12">
        <v>2020</v>
      </c>
      <c r="Y17" s="12" t="s">
        <v>32</v>
      </c>
      <c r="Z17" s="1" t="s">
        <v>43</v>
      </c>
      <c r="AA17" s="12">
        <v>9</v>
      </c>
      <c r="AB17" s="12">
        <v>0</v>
      </c>
      <c r="AC17" s="12">
        <v>5</v>
      </c>
      <c r="AD17" s="12">
        <v>4</v>
      </c>
      <c r="AE17" s="12">
        <v>29</v>
      </c>
      <c r="AF17" s="31">
        <v>0.55759999999999998</v>
      </c>
      <c r="AG17" s="18">
        <v>52</v>
      </c>
      <c r="AH17" s="39"/>
      <c r="AI17" s="7"/>
      <c r="AJ17" s="7"/>
      <c r="AK17" s="7"/>
      <c r="AL17" s="10"/>
      <c r="AM17" s="12"/>
      <c r="AN17" s="12"/>
      <c r="AO17" s="12"/>
      <c r="AP17" s="12"/>
      <c r="AQ17" s="12"/>
      <c r="AR17" s="64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60" t="s">
        <v>13</v>
      </c>
      <c r="C18" s="61"/>
      <c r="D18" s="62"/>
      <c r="E18" s="35">
        <f>SUM(E4:E17)</f>
        <v>17</v>
      </c>
      <c r="F18" s="35">
        <f>SUM(F4:F17)</f>
        <v>1</v>
      </c>
      <c r="G18" s="35">
        <f>SUM(G4:G17)</f>
        <v>18</v>
      </c>
      <c r="H18" s="35">
        <f>SUM(H4:H17)</f>
        <v>3</v>
      </c>
      <c r="I18" s="35">
        <f>SUM(I4:I17)</f>
        <v>34</v>
      </c>
      <c r="J18" s="36">
        <f>PRODUCT(I18/K18)</f>
        <v>0.34343434343434343</v>
      </c>
      <c r="K18" s="20">
        <f>SUM(K4:K17)</f>
        <v>99</v>
      </c>
      <c r="L18" s="17"/>
      <c r="M18" s="28"/>
      <c r="N18" s="40"/>
      <c r="O18" s="41"/>
      <c r="P18" s="10"/>
      <c r="Q18" s="35">
        <f>SUM(Q4:Q17)</f>
        <v>3</v>
      </c>
      <c r="R18" s="35">
        <f>SUM(R4:R17)</f>
        <v>0</v>
      </c>
      <c r="S18" s="35">
        <f>SUM(S4:S17)</f>
        <v>0</v>
      </c>
      <c r="T18" s="35">
        <f>SUM(T4:T17)</f>
        <v>0</v>
      </c>
      <c r="U18" s="35">
        <f>SUM(U4:U17)</f>
        <v>4</v>
      </c>
      <c r="V18" s="36">
        <f>PRODUCT(U18/W18)</f>
        <v>0.36363636363636365</v>
      </c>
      <c r="W18" s="20">
        <f>SUM(W4:W17)</f>
        <v>11</v>
      </c>
      <c r="X18" s="63" t="s">
        <v>13</v>
      </c>
      <c r="Y18" s="11"/>
      <c r="Z18" s="9"/>
      <c r="AA18" s="35">
        <f>SUM(AA4:AA17)</f>
        <v>155</v>
      </c>
      <c r="AB18" s="35">
        <f>SUM(AB4:AB17)</f>
        <v>9</v>
      </c>
      <c r="AC18" s="35">
        <f>SUM(AC4:AC17)</f>
        <v>122</v>
      </c>
      <c r="AD18" s="35">
        <f>SUM(AD4:AD17)</f>
        <v>95</v>
      </c>
      <c r="AE18" s="35">
        <f>SUM(AE4:AE17)</f>
        <v>539</v>
      </c>
      <c r="AF18" s="36">
        <f>PRODUCT(AE18/AG18)</f>
        <v>0.63486454652532387</v>
      </c>
      <c r="AG18" s="20">
        <f>SUM(AG4:AG17)</f>
        <v>849</v>
      </c>
      <c r="AH18" s="17"/>
      <c r="AI18" s="28"/>
      <c r="AJ18" s="40"/>
      <c r="AK18" s="41"/>
      <c r="AL18" s="10"/>
      <c r="AM18" s="35">
        <f>SUM(AM4:AM17)</f>
        <v>3</v>
      </c>
      <c r="AN18" s="35">
        <f>SUM(AN4:AN17)</f>
        <v>0</v>
      </c>
      <c r="AO18" s="35">
        <f>SUM(AO4:AO17)</f>
        <v>1</v>
      </c>
      <c r="AP18" s="35">
        <f>SUM(AP4:AP17)</f>
        <v>0</v>
      </c>
      <c r="AQ18" s="35">
        <f>SUM(AQ4:AQ17)</f>
        <v>7</v>
      </c>
      <c r="AR18" s="36">
        <f>PRODUCT(AQ18/AS18)</f>
        <v>0.58333333333333337</v>
      </c>
      <c r="AS18" s="38">
        <f>SUM(AS4:AS17)</f>
        <v>12</v>
      </c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37"/>
      <c r="K19" s="18"/>
      <c r="L19" s="10"/>
      <c r="M19" s="10"/>
      <c r="N19" s="10"/>
      <c r="O19" s="10"/>
      <c r="P19" s="15"/>
      <c r="Q19" s="15"/>
      <c r="R19" s="16"/>
      <c r="S19" s="15"/>
      <c r="T19" s="15"/>
      <c r="U19" s="10"/>
      <c r="V19" s="10"/>
      <c r="W19" s="18"/>
      <c r="X19" s="15"/>
      <c r="Y19" s="15"/>
      <c r="Z19" s="15"/>
      <c r="AA19" s="15"/>
      <c r="AB19" s="15"/>
      <c r="AC19" s="15"/>
      <c r="AD19" s="15"/>
      <c r="AE19" s="15"/>
      <c r="AF19" s="37"/>
      <c r="AG19" s="18"/>
      <c r="AH19" s="10"/>
      <c r="AI19" s="10"/>
      <c r="AJ19" s="10"/>
      <c r="AK19" s="10"/>
      <c r="AL19" s="15"/>
      <c r="AM19" s="15"/>
      <c r="AN19" s="16"/>
      <c r="AO19" s="15"/>
      <c r="AP19" s="15"/>
      <c r="AQ19" s="10"/>
      <c r="AR19" s="10"/>
      <c r="AS19" s="18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x14ac:dyDescent="0.25">
      <c r="A20" s="15"/>
      <c r="B20" s="47" t="s">
        <v>16</v>
      </c>
      <c r="C20" s="48"/>
      <c r="D20" s="49"/>
      <c r="E20" s="9" t="s">
        <v>2</v>
      </c>
      <c r="F20" s="7" t="s">
        <v>6</v>
      </c>
      <c r="G20" s="9" t="s">
        <v>4</v>
      </c>
      <c r="H20" s="7" t="s">
        <v>5</v>
      </c>
      <c r="I20" s="7" t="s">
        <v>8</v>
      </c>
      <c r="J20" s="7" t="s">
        <v>9</v>
      </c>
      <c r="K20" s="10"/>
      <c r="L20" s="7" t="s">
        <v>17</v>
      </c>
      <c r="M20" s="7" t="s">
        <v>18</v>
      </c>
      <c r="N20" s="7" t="s">
        <v>23</v>
      </c>
      <c r="O20" s="7" t="s">
        <v>21</v>
      </c>
      <c r="Q20" s="16"/>
      <c r="R20" s="16" t="s">
        <v>10</v>
      </c>
      <c r="S20" s="16"/>
      <c r="T20" s="53" t="s">
        <v>40</v>
      </c>
      <c r="U20" s="10"/>
      <c r="V20" s="18"/>
      <c r="W20" s="18"/>
      <c r="X20" s="42"/>
      <c r="Y20" s="42"/>
      <c r="Z20" s="42"/>
      <c r="AA20" s="42"/>
      <c r="AB20" s="42"/>
      <c r="AC20" s="16"/>
      <c r="AD20" s="16"/>
      <c r="AE20" s="16"/>
      <c r="AF20" s="15"/>
      <c r="AG20" s="15"/>
      <c r="AH20" s="15"/>
      <c r="AI20" s="15"/>
      <c r="AJ20" s="15"/>
      <c r="AK20" s="15"/>
      <c r="AM20" s="18"/>
      <c r="AN20" s="42"/>
      <c r="AO20" s="42"/>
      <c r="AP20" s="42"/>
      <c r="AQ20" s="42"/>
      <c r="AR20" s="42"/>
      <c r="AS20" s="42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x14ac:dyDescent="0.25">
      <c r="A21" s="15"/>
      <c r="B21" s="50" t="s">
        <v>15</v>
      </c>
      <c r="C21" s="3"/>
      <c r="D21" s="51"/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59">
        <v>0</v>
      </c>
      <c r="K21" s="15">
        <v>0</v>
      </c>
      <c r="L21" s="52">
        <v>0</v>
      </c>
      <c r="M21" s="52">
        <v>0</v>
      </c>
      <c r="N21" s="52">
        <v>0</v>
      </c>
      <c r="O21" s="52">
        <v>0</v>
      </c>
      <c r="Q21" s="16"/>
      <c r="R21" s="16"/>
      <c r="S21" s="16"/>
      <c r="T21" s="53" t="s">
        <v>25</v>
      </c>
      <c r="U21" s="15"/>
      <c r="V21" s="15"/>
      <c r="W21" s="15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6"/>
      <c r="AO21" s="16"/>
      <c r="AP21" s="16"/>
      <c r="AQ21" s="16"/>
      <c r="AR21" s="16"/>
      <c r="AS21" s="16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x14ac:dyDescent="0.25">
      <c r="A22" s="15"/>
      <c r="B22" s="32" t="s">
        <v>11</v>
      </c>
      <c r="C22" s="33"/>
      <c r="D22" s="34"/>
      <c r="E22" s="46">
        <f>PRODUCT(E18+Q18)</f>
        <v>20</v>
      </c>
      <c r="F22" s="46">
        <f>PRODUCT(F18+R18)</f>
        <v>1</v>
      </c>
      <c r="G22" s="46">
        <f>PRODUCT(G18+S18)</f>
        <v>18</v>
      </c>
      <c r="H22" s="46">
        <f>PRODUCT(H18+T18)</f>
        <v>3</v>
      </c>
      <c r="I22" s="46">
        <f>PRODUCT(I18+U18)</f>
        <v>38</v>
      </c>
      <c r="J22" s="59">
        <v>0</v>
      </c>
      <c r="K22" s="15">
        <f>PRODUCT(K18+W18)</f>
        <v>110</v>
      </c>
      <c r="L22" s="52">
        <f>PRODUCT((F22+G22)/E22)</f>
        <v>0.95</v>
      </c>
      <c r="M22" s="52">
        <f>PRODUCT(H22/E22)</f>
        <v>0.15</v>
      </c>
      <c r="N22" s="52">
        <f>PRODUCT((F22+G22+H22)/E22)</f>
        <v>1.1000000000000001</v>
      </c>
      <c r="O22" s="52">
        <f>PRODUCT(I22/E22)</f>
        <v>1.9</v>
      </c>
      <c r="Q22" s="16"/>
      <c r="R22" s="16"/>
      <c r="S22" s="16"/>
      <c r="T22" s="53" t="s">
        <v>26</v>
      </c>
      <c r="U22" s="15"/>
      <c r="V22" s="15"/>
      <c r="W22" s="15"/>
      <c r="X22" s="15"/>
      <c r="Y22" s="15"/>
      <c r="Z22" s="15"/>
      <c r="AA22" s="15"/>
      <c r="AB22" s="15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x14ac:dyDescent="0.25">
      <c r="A23" s="15"/>
      <c r="B23" s="19" t="s">
        <v>12</v>
      </c>
      <c r="C23" s="30"/>
      <c r="D23" s="29"/>
      <c r="E23" s="46">
        <f>PRODUCT(AA18+AM18)</f>
        <v>158</v>
      </c>
      <c r="F23" s="46">
        <f>PRODUCT(AB18+AN18)</f>
        <v>9</v>
      </c>
      <c r="G23" s="46">
        <f>PRODUCT(AC18+AO18)</f>
        <v>123</v>
      </c>
      <c r="H23" s="46">
        <f>PRODUCT(AD18+AP18)</f>
        <v>95</v>
      </c>
      <c r="I23" s="46">
        <f>PRODUCT(AE18+AQ18)</f>
        <v>546</v>
      </c>
      <c r="J23" s="59">
        <f>PRODUCT(I23/K23)</f>
        <v>0.63414634146341464</v>
      </c>
      <c r="K23" s="10">
        <f>PRODUCT(AG18+AS18)</f>
        <v>861</v>
      </c>
      <c r="L23" s="52">
        <f>PRODUCT((F23+G23)/E23)</f>
        <v>0.83544303797468356</v>
      </c>
      <c r="M23" s="52">
        <f>PRODUCT(H23/E23)</f>
        <v>0.60126582278481011</v>
      </c>
      <c r="N23" s="52">
        <f>PRODUCT((F23+G23+H23)/E23)</f>
        <v>1.4367088607594938</v>
      </c>
      <c r="O23" s="52">
        <f>PRODUCT(I23/E23)</f>
        <v>3.4556962025316458</v>
      </c>
      <c r="Q23" s="16"/>
      <c r="R23" s="16"/>
      <c r="S23" s="15"/>
      <c r="T23" s="53" t="s">
        <v>24</v>
      </c>
      <c r="U23" s="10"/>
      <c r="V23" s="10"/>
      <c r="W23" s="15"/>
      <c r="X23" s="15"/>
      <c r="Y23" s="15"/>
      <c r="Z23" s="15"/>
      <c r="AA23" s="15"/>
      <c r="AB23" s="15"/>
      <c r="AC23" s="16"/>
      <c r="AD23" s="16"/>
      <c r="AE23" s="16"/>
      <c r="AF23" s="16"/>
      <c r="AG23" s="16"/>
      <c r="AH23" s="16"/>
      <c r="AI23" s="16"/>
      <c r="AJ23" s="16"/>
      <c r="AK23" s="15"/>
      <c r="AL23" s="10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x14ac:dyDescent="0.25">
      <c r="A24" s="15"/>
      <c r="B24" s="43" t="s">
        <v>13</v>
      </c>
      <c r="C24" s="44"/>
      <c r="D24" s="45"/>
      <c r="E24" s="46">
        <f>SUM(E21:E23)</f>
        <v>178</v>
      </c>
      <c r="F24" s="46">
        <f t="shared" ref="F24:I24" si="0">SUM(F21:F23)</f>
        <v>10</v>
      </c>
      <c r="G24" s="46">
        <f t="shared" si="0"/>
        <v>141</v>
      </c>
      <c r="H24" s="46">
        <f t="shared" si="0"/>
        <v>98</v>
      </c>
      <c r="I24" s="46">
        <f t="shared" si="0"/>
        <v>584</v>
      </c>
      <c r="J24" s="59">
        <f>PRODUCT(I24/K24)</f>
        <v>0.60144181256436668</v>
      </c>
      <c r="K24" s="15">
        <f>SUM(K21:K23)</f>
        <v>971</v>
      </c>
      <c r="L24" s="52">
        <f>PRODUCT((F24+G24)/E24)</f>
        <v>0.848314606741573</v>
      </c>
      <c r="M24" s="52">
        <f>PRODUCT(H24/E24)</f>
        <v>0.550561797752809</v>
      </c>
      <c r="N24" s="52">
        <f>PRODUCT((F24+G24+H24)/E24)</f>
        <v>1.398876404494382</v>
      </c>
      <c r="O24" s="52">
        <f>PRODUCT(I24/E24)</f>
        <v>3.2808988764044944</v>
      </c>
      <c r="Q24" s="10"/>
      <c r="R24" s="10"/>
      <c r="S24" s="10"/>
      <c r="T24" s="15" t="s">
        <v>42</v>
      </c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0"/>
      <c r="F25" s="10"/>
      <c r="G25" s="10"/>
      <c r="H25" s="10"/>
      <c r="I25" s="10"/>
      <c r="J25" s="15"/>
      <c r="K25" s="15"/>
      <c r="L25" s="10"/>
      <c r="M25" s="10"/>
      <c r="N25" s="10"/>
      <c r="O25" s="10"/>
      <c r="P25" s="15"/>
      <c r="Q25" s="15"/>
      <c r="R25" s="15"/>
      <c r="S25" s="15"/>
      <c r="T25" s="53" t="s">
        <v>44</v>
      </c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6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6"/>
      <c r="AJ54" s="16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6"/>
      <c r="AJ55" s="16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6"/>
      <c r="AJ56" s="1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6"/>
      <c r="AJ57" s="1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6"/>
      <c r="AJ58" s="16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6"/>
      <c r="AJ59" s="16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6"/>
      <c r="AJ60" s="16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6"/>
      <c r="AJ61" s="16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6"/>
      <c r="AJ62" s="16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J79" s="15"/>
      <c r="K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J80" s="15"/>
      <c r="K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J81" s="15"/>
      <c r="K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J82" s="15"/>
      <c r="K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J83" s="15"/>
      <c r="K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J84" s="15"/>
      <c r="K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J85" s="15"/>
      <c r="K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6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6"/>
      <c r="AJ88" s="16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6"/>
      <c r="AJ89" s="16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6"/>
      <c r="AJ90" s="16"/>
      <c r="AK90" s="15"/>
      <c r="AL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6"/>
      <c r="AJ91" s="16"/>
      <c r="AK91" s="15"/>
      <c r="AL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6"/>
      <c r="AJ92" s="16"/>
      <c r="AK92" s="15"/>
      <c r="AL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6"/>
      <c r="AJ93" s="16"/>
      <c r="AK93" s="15"/>
      <c r="AL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6"/>
      <c r="AJ94" s="16"/>
      <c r="AK94" s="15"/>
      <c r="AL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6"/>
      <c r="AJ95" s="16"/>
      <c r="AK95" s="15"/>
      <c r="AL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6"/>
      <c r="AJ96" s="16"/>
      <c r="AK96" s="15"/>
      <c r="AL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6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6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6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6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6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6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6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6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6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6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6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6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6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6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6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6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6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6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6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6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6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6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6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6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6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6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6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6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6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6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6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6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6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6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6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6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6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6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6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6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6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6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6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6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6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6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6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6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6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6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6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6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6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6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6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6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6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6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6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6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6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6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6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6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6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6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6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6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6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6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6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6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6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6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6"/>
      <c r="AJ171" s="16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6"/>
      <c r="AJ172" s="16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6"/>
      <c r="AJ173" s="16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6"/>
      <c r="AJ174" s="16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A175" s="15"/>
      <c r="B175" s="15"/>
      <c r="C175" s="15"/>
      <c r="D175" s="15"/>
      <c r="L175"/>
      <c r="M175"/>
      <c r="N175"/>
      <c r="O175"/>
      <c r="P175"/>
      <c r="Q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6"/>
      <c r="AJ175" s="16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A176" s="15"/>
      <c r="B176" s="15"/>
      <c r="C176" s="15"/>
      <c r="D176" s="15"/>
      <c r="L176"/>
      <c r="M176"/>
      <c r="N176"/>
      <c r="O176"/>
      <c r="P176"/>
      <c r="Q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6"/>
      <c r="AJ176" s="16"/>
      <c r="AK176" s="15"/>
      <c r="AL176" s="10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</row>
    <row r="177" spans="1:57" ht="14.25" x14ac:dyDescent="0.2">
      <c r="A177" s="15"/>
      <c r="B177" s="15"/>
      <c r="C177" s="15"/>
      <c r="D177" s="15"/>
      <c r="L177"/>
      <c r="M177"/>
      <c r="N177"/>
      <c r="O177"/>
      <c r="P177"/>
      <c r="Q177" s="10"/>
      <c r="R177" s="10"/>
      <c r="S177" s="10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6"/>
      <c r="AJ177" s="16"/>
      <c r="AK177" s="15"/>
      <c r="AL177" s="10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</row>
    <row r="178" spans="1:57" ht="14.25" x14ac:dyDescent="0.2">
      <c r="A178" s="15"/>
      <c r="B178" s="15"/>
      <c r="C178" s="15"/>
      <c r="D178" s="15"/>
      <c r="L178"/>
      <c r="M178"/>
      <c r="N178"/>
      <c r="O178"/>
      <c r="P178"/>
      <c r="Q178" s="10"/>
      <c r="R178" s="10"/>
      <c r="S178" s="10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6"/>
      <c r="AJ178" s="16"/>
      <c r="AK178" s="15"/>
      <c r="AL178" s="10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</row>
    <row r="179" spans="1:57" ht="14.25" x14ac:dyDescent="0.2">
      <c r="A179" s="15"/>
      <c r="B179" s="15"/>
      <c r="C179" s="15"/>
      <c r="D179" s="15"/>
      <c r="L179"/>
      <c r="M179"/>
      <c r="N179"/>
      <c r="O179"/>
      <c r="P179"/>
      <c r="Q179" s="10"/>
      <c r="R179" s="10"/>
      <c r="S179" s="10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6"/>
      <c r="AJ179" s="16"/>
      <c r="AK179" s="15"/>
      <c r="AL179" s="10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</row>
    <row r="180" spans="1:57" ht="14.25" x14ac:dyDescent="0.2">
      <c r="A180" s="15"/>
      <c r="B180" s="15"/>
      <c r="C180" s="15"/>
      <c r="D180" s="15"/>
      <c r="L180"/>
      <c r="M180"/>
      <c r="N180"/>
      <c r="O180"/>
      <c r="P180"/>
      <c r="Q180" s="10"/>
      <c r="R180" s="10"/>
      <c r="S180" s="10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6"/>
      <c r="AJ180" s="16"/>
      <c r="AK180" s="15"/>
      <c r="AL180" s="10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</row>
    <row r="181" spans="1:57" ht="14.25" x14ac:dyDescent="0.2">
      <c r="A181" s="15"/>
      <c r="B181" s="15"/>
      <c r="C181" s="15"/>
      <c r="D181" s="15"/>
      <c r="L181"/>
      <c r="M181"/>
      <c r="N181"/>
      <c r="O181"/>
      <c r="P181"/>
      <c r="Q181" s="10"/>
      <c r="R181" s="10"/>
      <c r="S181" s="10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6"/>
      <c r="AJ181" s="16"/>
      <c r="AK181" s="15"/>
      <c r="AL181" s="10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6"/>
      <c r="AJ182" s="16"/>
      <c r="AK182" s="15"/>
      <c r="AL182" s="10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6"/>
      <c r="AJ183" s="16"/>
      <c r="AK183" s="15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6"/>
      <c r="AJ184" s="16"/>
      <c r="AK184" s="15"/>
      <c r="AL184" s="10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6"/>
      <c r="AJ185" s="16"/>
      <c r="AK185" s="15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6"/>
      <c r="AJ186" s="16"/>
      <c r="AK186" s="15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6"/>
      <c r="AJ187" s="16"/>
      <c r="AK187" s="15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6"/>
      <c r="AJ188" s="16"/>
      <c r="AK188" s="15"/>
      <c r="AL188" s="10"/>
    </row>
    <row r="189" spans="1:57" ht="14.25" x14ac:dyDescent="0.2">
      <c r="L189" s="10"/>
      <c r="M189" s="10"/>
      <c r="N189" s="10"/>
      <c r="O189" s="10"/>
      <c r="P189" s="10"/>
      <c r="R189" s="10"/>
      <c r="S189" s="10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6"/>
      <c r="AJ189" s="16"/>
      <c r="AK189" s="10"/>
      <c r="AL189" s="10"/>
    </row>
    <row r="190" spans="1:57" x14ac:dyDescent="0.25">
      <c r="R190" s="18"/>
      <c r="S190" s="18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6"/>
      <c r="AJ190" s="16"/>
    </row>
    <row r="191" spans="1:57" x14ac:dyDescent="0.25">
      <c r="R191" s="18"/>
      <c r="S191" s="18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6"/>
      <c r="AJ191" s="16"/>
    </row>
    <row r="192" spans="1:57" x14ac:dyDescent="0.25">
      <c r="R192" s="18"/>
      <c r="S192" s="18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6"/>
      <c r="AJ192" s="16"/>
    </row>
    <row r="193" spans="12:38" x14ac:dyDescent="0.25">
      <c r="L193"/>
      <c r="M193"/>
      <c r="N193"/>
      <c r="O193"/>
      <c r="P193"/>
      <c r="R193" s="18"/>
      <c r="S193" s="18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6"/>
      <c r="AJ212" s="16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6"/>
      <c r="AJ213" s="16"/>
      <c r="AK213"/>
      <c r="AL213"/>
    </row>
    <row r="214" spans="12:38" x14ac:dyDescent="0.25">
      <c r="L214"/>
      <c r="M214"/>
      <c r="N214"/>
      <c r="O214"/>
      <c r="P214"/>
      <c r="R214" s="18"/>
      <c r="S214" s="18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6"/>
      <c r="AJ214" s="16"/>
      <c r="AK214"/>
      <c r="AL214"/>
    </row>
    <row r="215" spans="12:38" x14ac:dyDescent="0.25">
      <c r="L215"/>
      <c r="M215"/>
      <c r="N215"/>
      <c r="O215"/>
      <c r="P215"/>
      <c r="R215" s="18"/>
      <c r="S215" s="18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6"/>
      <c r="AJ215" s="16"/>
      <c r="AK215"/>
      <c r="AL215"/>
    </row>
    <row r="216" spans="12:38" x14ac:dyDescent="0.25">
      <c r="L216"/>
      <c r="M216"/>
      <c r="N216"/>
      <c r="O216"/>
      <c r="P216"/>
      <c r="R216" s="18"/>
      <c r="S216" s="18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6"/>
      <c r="AJ216" s="16"/>
      <c r="AK216"/>
      <c r="AL216"/>
    </row>
    <row r="217" spans="12:38" x14ac:dyDescent="0.25">
      <c r="L217"/>
      <c r="M217"/>
      <c r="N217"/>
      <c r="O217"/>
      <c r="P217"/>
      <c r="R217" s="18"/>
      <c r="S217" s="18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6"/>
      <c r="AJ217" s="16"/>
      <c r="AK217"/>
      <c r="AL217"/>
    </row>
    <row r="218" spans="12:38" ht="14.25" x14ac:dyDescent="0.2">
      <c r="L218"/>
      <c r="M218"/>
      <c r="N218"/>
      <c r="O218"/>
      <c r="P218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6"/>
      <c r="AJ218" s="16"/>
      <c r="AK218"/>
      <c r="AL218"/>
    </row>
    <row r="219" spans="12:38" ht="14.25" x14ac:dyDescent="0.2">
      <c r="L219"/>
      <c r="M219"/>
      <c r="N219"/>
      <c r="O219"/>
      <c r="P219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/>
      <c r="AL219"/>
    </row>
    <row r="220" spans="12:38" ht="14.25" x14ac:dyDescent="0.2">
      <c r="L220"/>
      <c r="M220"/>
      <c r="N220"/>
      <c r="O220"/>
      <c r="P220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/>
      <c r="AL220"/>
    </row>
    <row r="221" spans="12:38" ht="14.25" x14ac:dyDescent="0.2">
      <c r="L221"/>
      <c r="M221"/>
      <c r="N221"/>
      <c r="O221"/>
      <c r="P221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/>
      <c r="AL221"/>
    </row>
  </sheetData>
  <sortState ref="B16:AK17">
    <sortCondition ref="B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2020-09-01T20:57:44Z</dcterms:modified>
</cp:coreProperties>
</file>